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8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9" i="1"/>
  <c r="C28"/>
  <c r="C27"/>
  <c r="F29"/>
  <c r="J8"/>
  <c r="J9"/>
  <c r="J10"/>
  <c r="J11"/>
  <c r="J12"/>
  <c r="J7"/>
  <c r="J14" s="1"/>
  <c r="F28"/>
  <c r="C31"/>
  <c r="D22"/>
  <c r="E22"/>
  <c r="E31"/>
  <c r="D31"/>
  <c r="C22"/>
  <c r="E14"/>
  <c r="F14"/>
  <c r="G14"/>
  <c r="H14"/>
  <c r="I14"/>
  <c r="D14"/>
  <c r="C14"/>
</calcChain>
</file>

<file path=xl/sharedStrings.xml><?xml version="1.0" encoding="utf-8"?>
<sst xmlns="http://schemas.openxmlformats.org/spreadsheetml/2006/main" count="44" uniqueCount="36">
  <si>
    <t>Ship Class</t>
  </si>
  <si>
    <t>Officers</t>
  </si>
  <si>
    <t>Enlisted</t>
  </si>
  <si>
    <t>Flight Crew</t>
  </si>
  <si>
    <t>KFI GREAT SOUL CLASS DREADNOUGHT</t>
  </si>
  <si>
    <t>Jaguars</t>
  </si>
  <si>
    <t>Blk Soul</t>
  </si>
  <si>
    <t>KFI DIEROY CLASS HEAVY CRUISER</t>
  </si>
  <si>
    <t>KFI DIATAGA CLASS MISSILE CRUISER</t>
  </si>
  <si>
    <t>Morkaelia</t>
  </si>
  <si>
    <t>KFI DIMERU CLASS MEDIUM CRUISER</t>
  </si>
  <si>
    <t>KFI PURUSIAN CLASS HEAVY FRIGATE</t>
  </si>
  <si>
    <t>KFI LEUGERS-CLASS TRANSPORT</t>
  </si>
  <si>
    <t>KFI PROTOSS-CLASS TROOP SHIP</t>
  </si>
  <si>
    <t>Assault Team</t>
  </si>
  <si>
    <t>Est QTY</t>
  </si>
  <si>
    <t>Current Estimate</t>
  </si>
  <si>
    <t>Crew</t>
  </si>
  <si>
    <t>Numbers</t>
  </si>
  <si>
    <t>Estimated</t>
  </si>
  <si>
    <t>Fleet Group</t>
  </si>
  <si>
    <t>Krypteria's KFI Fleet Analysis</t>
  </si>
  <si>
    <t>© 2010 by Michael J. Cropo; all rights reserved</t>
  </si>
  <si>
    <t>Troops</t>
  </si>
  <si>
    <t>Displacement</t>
  </si>
  <si>
    <t>MT</t>
  </si>
  <si>
    <t>Length</t>
  </si>
  <si>
    <t>Meters</t>
  </si>
  <si>
    <t>Beam</t>
  </si>
  <si>
    <t>Draught</t>
  </si>
  <si>
    <t>Allowance</t>
  </si>
  <si>
    <t>KFI NIGHTFANG-CLASS ASSAULT FRIGATE</t>
  </si>
  <si>
    <t>Range</t>
  </si>
  <si>
    <t>Light Years</t>
  </si>
  <si>
    <t>Speed</t>
  </si>
  <si>
    <t>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</si>
</sst>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1" applyNumberFormat="1" applyFont="1" applyBorder="1"/>
    <xf numFmtId="1" fontId="3" fillId="0" borderId="0" xfId="0" applyNumberFormat="1" applyFont="1"/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164" fontId="6" fillId="0" borderId="0" xfId="1" applyNumberFormat="1" applyFont="1"/>
    <xf numFmtId="164" fontId="6" fillId="0" borderId="2" xfId="1" applyNumberFormat="1" applyFont="1" applyBorder="1"/>
    <xf numFmtId="164" fontId="6" fillId="0" borderId="2" xfId="0" applyNumberFormat="1" applyFont="1" applyBorder="1"/>
    <xf numFmtId="164" fontId="6" fillId="0" borderId="0" xfId="0" applyNumberFormat="1" applyFont="1"/>
    <xf numFmtId="164" fontId="6" fillId="0" borderId="0" xfId="0" applyNumberFormat="1" applyFont="1" applyFill="1" applyBorder="1"/>
    <xf numFmtId="0" fontId="6" fillId="0" borderId="0" xfId="0" applyNumberFormat="1" applyFont="1" applyAlignment="1">
      <alignment horizontal="right"/>
    </xf>
    <xf numFmtId="0" fontId="6" fillId="0" borderId="2" xfId="0" applyFont="1" applyBorder="1"/>
    <xf numFmtId="0" fontId="6" fillId="0" borderId="0" xfId="0" applyFont="1"/>
    <xf numFmtId="164" fontId="6" fillId="0" borderId="1" xfId="1" applyNumberFormat="1" applyFont="1" applyBorder="1"/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Alignment="1">
      <alignment horizontal="left" indent="5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K18" sqref="K18"/>
    </sheetView>
  </sheetViews>
  <sheetFormatPr defaultRowHeight="14.25"/>
  <cols>
    <col min="1" max="1" width="6.85546875" style="2" customWidth="1"/>
    <col min="2" max="2" width="39.28515625" style="2" customWidth="1"/>
    <col min="3" max="3" width="10.5703125" style="2" customWidth="1"/>
    <col min="4" max="4" width="11.28515625" style="2" bestFit="1" customWidth="1"/>
    <col min="5" max="5" width="13.42578125" style="2" customWidth="1"/>
    <col min="6" max="6" width="11.85546875" style="2" customWidth="1"/>
    <col min="7" max="7" width="10.28515625" style="2" bestFit="1" customWidth="1"/>
    <col min="8" max="8" width="9" style="2" customWidth="1"/>
    <col min="9" max="9" width="10" style="2" customWidth="1"/>
    <col min="10" max="10" width="11.5703125" style="2" customWidth="1"/>
    <col min="11" max="11" width="14.42578125" style="2" customWidth="1"/>
    <col min="12" max="14" width="9.140625" style="2"/>
    <col min="15" max="15" width="6.85546875" style="2" bestFit="1" customWidth="1"/>
    <col min="16" max="16" width="11.140625" style="2" bestFit="1" customWidth="1"/>
    <col min="17" max="16384" width="9.140625" style="2"/>
  </cols>
  <sheetData>
    <row r="1" spans="1:16" ht="27.75">
      <c r="A1" s="1" t="s">
        <v>21</v>
      </c>
    </row>
    <row r="2" spans="1:16">
      <c r="A2" s="3" t="s">
        <v>22</v>
      </c>
    </row>
    <row r="4" spans="1:16">
      <c r="B4" s="18"/>
      <c r="C4" s="18"/>
      <c r="D4" s="18"/>
      <c r="E4" s="18"/>
      <c r="F4" s="18"/>
      <c r="G4" s="18"/>
      <c r="H4" s="18"/>
      <c r="I4" s="18"/>
      <c r="J4" s="21" t="s">
        <v>19</v>
      </c>
      <c r="K4" s="17"/>
      <c r="L4" s="18"/>
      <c r="M4" s="18"/>
      <c r="N4" s="18"/>
    </row>
    <row r="5" spans="1:16">
      <c r="B5" s="20" t="s">
        <v>16</v>
      </c>
      <c r="C5" s="18"/>
      <c r="D5" s="18"/>
      <c r="E5" s="18"/>
      <c r="F5" s="18"/>
      <c r="G5" s="18"/>
      <c r="H5" s="18"/>
      <c r="I5" s="18"/>
      <c r="J5" s="21" t="s">
        <v>20</v>
      </c>
      <c r="K5" s="21" t="s">
        <v>24</v>
      </c>
      <c r="L5" s="22" t="s">
        <v>26</v>
      </c>
      <c r="M5" s="22" t="s">
        <v>28</v>
      </c>
      <c r="N5" s="22" t="s">
        <v>29</v>
      </c>
      <c r="O5" s="22" t="s">
        <v>34</v>
      </c>
      <c r="P5" s="22" t="s">
        <v>32</v>
      </c>
    </row>
    <row r="6" spans="1:16">
      <c r="B6" s="20" t="s">
        <v>0</v>
      </c>
      <c r="C6" s="22" t="s">
        <v>15</v>
      </c>
      <c r="D6" s="22" t="s">
        <v>1</v>
      </c>
      <c r="E6" s="22" t="s">
        <v>2</v>
      </c>
      <c r="F6" s="22" t="s">
        <v>3</v>
      </c>
      <c r="G6" s="22" t="s">
        <v>5</v>
      </c>
      <c r="H6" s="22" t="s">
        <v>6</v>
      </c>
      <c r="I6" s="22" t="s">
        <v>9</v>
      </c>
      <c r="J6" s="21" t="s">
        <v>30</v>
      </c>
      <c r="K6" s="21" t="s">
        <v>25</v>
      </c>
      <c r="L6" s="23" t="s">
        <v>27</v>
      </c>
      <c r="M6" s="23" t="s">
        <v>27</v>
      </c>
      <c r="N6" s="23" t="s">
        <v>27</v>
      </c>
      <c r="O6" s="23" t="s">
        <v>35</v>
      </c>
      <c r="P6" s="23" t="s">
        <v>33</v>
      </c>
    </row>
    <row r="7" spans="1:16">
      <c r="A7" s="5"/>
      <c r="B7" s="10" t="s">
        <v>4</v>
      </c>
      <c r="C7" s="11">
        <v>1200</v>
      </c>
      <c r="D7" s="11">
        <v>1400</v>
      </c>
      <c r="E7" s="11">
        <v>13000</v>
      </c>
      <c r="F7" s="11">
        <v>398</v>
      </c>
      <c r="G7" s="11">
        <v>48</v>
      </c>
      <c r="H7" s="11">
        <v>32</v>
      </c>
      <c r="I7" s="11"/>
      <c r="J7" s="12">
        <f>C7/400</f>
        <v>3</v>
      </c>
      <c r="K7" s="13">
        <v>481000000</v>
      </c>
      <c r="L7" s="14">
        <v>4025</v>
      </c>
      <c r="M7" s="14">
        <v>2470</v>
      </c>
      <c r="N7" s="15">
        <v>840</v>
      </c>
      <c r="O7" s="14">
        <v>2500</v>
      </c>
      <c r="P7" s="14">
        <v>15000</v>
      </c>
    </row>
    <row r="8" spans="1:16">
      <c r="A8" s="5"/>
      <c r="B8" s="10" t="s">
        <v>7</v>
      </c>
      <c r="C8" s="11">
        <v>7900</v>
      </c>
      <c r="D8" s="11">
        <v>700</v>
      </c>
      <c r="E8" s="11">
        <v>7600</v>
      </c>
      <c r="F8" s="11">
        <v>223</v>
      </c>
      <c r="G8" s="11">
        <v>32</v>
      </c>
      <c r="H8" s="11">
        <v>16</v>
      </c>
      <c r="I8" s="11"/>
      <c r="J8" s="12">
        <f t="shared" ref="J8:J12" si="0">C8/400</f>
        <v>19.75</v>
      </c>
      <c r="K8" s="13">
        <v>400000000</v>
      </c>
      <c r="L8" s="14">
        <v>2160</v>
      </c>
      <c r="M8" s="14">
        <v>1520</v>
      </c>
      <c r="N8" s="15">
        <v>640</v>
      </c>
      <c r="O8" s="14">
        <v>2500</v>
      </c>
      <c r="P8" s="14">
        <v>15000</v>
      </c>
    </row>
    <row r="9" spans="1:16">
      <c r="A9" s="5"/>
      <c r="B9" s="10" t="s">
        <v>8</v>
      </c>
      <c r="C9" s="11">
        <v>9400</v>
      </c>
      <c r="D9" s="11">
        <v>600</v>
      </c>
      <c r="E9" s="11">
        <v>6500</v>
      </c>
      <c r="F9" s="11">
        <v>160</v>
      </c>
      <c r="G9" s="11"/>
      <c r="H9" s="11">
        <v>16</v>
      </c>
      <c r="I9" s="11">
        <v>2</v>
      </c>
      <c r="J9" s="12">
        <f t="shared" si="0"/>
        <v>23.5</v>
      </c>
      <c r="K9" s="13">
        <v>325000000</v>
      </c>
      <c r="L9" s="14">
        <v>1855</v>
      </c>
      <c r="M9" s="14">
        <v>630</v>
      </c>
      <c r="N9" s="15">
        <v>525</v>
      </c>
      <c r="O9" s="14">
        <v>3500</v>
      </c>
      <c r="P9" s="14">
        <v>15000</v>
      </c>
    </row>
    <row r="10" spans="1:16">
      <c r="A10" s="5"/>
      <c r="B10" s="10" t="s">
        <v>10</v>
      </c>
      <c r="C10" s="11">
        <v>16800</v>
      </c>
      <c r="D10" s="11">
        <v>400</v>
      </c>
      <c r="E10" s="11">
        <v>5000</v>
      </c>
      <c r="F10" s="11">
        <v>465</v>
      </c>
      <c r="G10" s="11">
        <v>80</v>
      </c>
      <c r="H10" s="11">
        <v>32</v>
      </c>
      <c r="I10" s="11">
        <v>2</v>
      </c>
      <c r="J10" s="12">
        <f t="shared" si="0"/>
        <v>42</v>
      </c>
      <c r="K10" s="13">
        <v>275000000</v>
      </c>
      <c r="L10" s="14">
        <v>1350</v>
      </c>
      <c r="M10" s="14">
        <v>350</v>
      </c>
      <c r="N10" s="15">
        <v>350</v>
      </c>
      <c r="O10" s="14">
        <v>5000</v>
      </c>
      <c r="P10" s="14">
        <v>17000</v>
      </c>
    </row>
    <row r="11" spans="1:16">
      <c r="A11" s="5"/>
      <c r="B11" s="10" t="s">
        <v>11</v>
      </c>
      <c r="C11" s="11">
        <v>34350</v>
      </c>
      <c r="D11" s="11">
        <v>40</v>
      </c>
      <c r="E11" s="11">
        <v>875</v>
      </c>
      <c r="F11" s="11">
        <v>16</v>
      </c>
      <c r="G11" s="11"/>
      <c r="H11" s="11"/>
      <c r="I11" s="11">
        <v>2</v>
      </c>
      <c r="J11" s="12">
        <f t="shared" si="0"/>
        <v>85.875</v>
      </c>
      <c r="K11" s="13">
        <v>126000000</v>
      </c>
      <c r="L11" s="14">
        <v>325</v>
      </c>
      <c r="M11" s="14">
        <v>120</v>
      </c>
      <c r="N11" s="15">
        <v>75</v>
      </c>
      <c r="O11" s="14">
        <v>4000</v>
      </c>
      <c r="P11" s="14">
        <v>15000</v>
      </c>
    </row>
    <row r="12" spans="1:16">
      <c r="A12" s="5"/>
      <c r="B12" s="16" t="s">
        <v>31</v>
      </c>
      <c r="C12" s="11">
        <v>30650</v>
      </c>
      <c r="D12" s="11">
        <v>35</v>
      </c>
      <c r="E12" s="11">
        <v>800</v>
      </c>
      <c r="F12" s="11">
        <v>16</v>
      </c>
      <c r="G12" s="11"/>
      <c r="H12" s="11"/>
      <c r="I12" s="11">
        <v>2</v>
      </c>
      <c r="J12" s="12">
        <f t="shared" si="0"/>
        <v>76.625</v>
      </c>
      <c r="K12" s="13">
        <v>186000000</v>
      </c>
      <c r="L12" s="14">
        <v>410</v>
      </c>
      <c r="M12" s="14">
        <v>140</v>
      </c>
      <c r="N12" s="15">
        <v>75</v>
      </c>
      <c r="O12" s="14">
        <v>3000</v>
      </c>
      <c r="P12" s="14">
        <v>15000</v>
      </c>
    </row>
    <row r="13" spans="1:16">
      <c r="A13" s="5"/>
      <c r="B13" s="10"/>
      <c r="C13" s="11"/>
      <c r="D13" s="11"/>
      <c r="E13" s="11"/>
      <c r="F13" s="11"/>
      <c r="G13" s="11"/>
      <c r="H13" s="11"/>
      <c r="I13" s="11"/>
      <c r="J13" s="17"/>
      <c r="K13" s="17"/>
      <c r="L13" s="18"/>
      <c r="M13" s="18"/>
      <c r="N13" s="18"/>
    </row>
    <row r="14" spans="1:16" ht="15" thickBot="1">
      <c r="B14" s="10"/>
      <c r="C14" s="19">
        <f>SUM(C7:C13)</f>
        <v>100300</v>
      </c>
      <c r="D14" s="19">
        <f t="shared" ref="D14:I14" si="1">SUMPRODUCT($C$7:$C$13,D7:D13)</f>
        <v>22016750</v>
      </c>
      <c r="E14" s="19">
        <f t="shared" si="1"/>
        <v>275316250</v>
      </c>
      <c r="F14" s="19">
        <f t="shared" si="1"/>
        <v>12595300</v>
      </c>
      <c r="G14" s="19">
        <f t="shared" si="1"/>
        <v>1654400</v>
      </c>
      <c r="H14" s="19">
        <f t="shared" si="1"/>
        <v>852800</v>
      </c>
      <c r="I14" s="19">
        <f t="shared" si="1"/>
        <v>182400</v>
      </c>
      <c r="J14" s="13">
        <f>SUM(J7:J13)</f>
        <v>250.75</v>
      </c>
      <c r="K14" s="13"/>
      <c r="L14" s="14"/>
      <c r="M14" s="18"/>
      <c r="N14" s="18"/>
    </row>
    <row r="15" spans="1:16" ht="15" thickTop="1">
      <c r="B15" s="6"/>
      <c r="C15" s="7"/>
      <c r="D15" s="7"/>
      <c r="E15" s="7"/>
      <c r="F15" s="7"/>
      <c r="G15" s="7"/>
      <c r="H15" s="7"/>
      <c r="I15" s="7"/>
    </row>
    <row r="16" spans="1:16">
      <c r="B16" s="6"/>
    </row>
    <row r="17" spans="2:10">
      <c r="B17" s="6"/>
    </row>
    <row r="18" spans="2:10" ht="15">
      <c r="B18" s="20" t="s">
        <v>0</v>
      </c>
      <c r="C18" s="20" t="s">
        <v>15</v>
      </c>
      <c r="D18" s="20" t="s">
        <v>17</v>
      </c>
      <c r="E18" s="20" t="s">
        <v>14</v>
      </c>
      <c r="J18" s="24"/>
    </row>
    <row r="19" spans="2:10" ht="15">
      <c r="B19" s="10" t="s">
        <v>12</v>
      </c>
      <c r="C19" s="11">
        <v>50000</v>
      </c>
      <c r="D19" s="11">
        <v>450</v>
      </c>
      <c r="E19" s="11">
        <v>200</v>
      </c>
      <c r="F19" s="8"/>
      <c r="J19" s="24"/>
    </row>
    <row r="20" spans="2:10" ht="15">
      <c r="B20" s="10" t="s">
        <v>13</v>
      </c>
      <c r="C20" s="11">
        <v>16000</v>
      </c>
      <c r="D20" s="11">
        <v>354</v>
      </c>
      <c r="E20" s="11">
        <v>5000</v>
      </c>
      <c r="J20" s="24"/>
    </row>
    <row r="21" spans="2:10" ht="15">
      <c r="B21" s="18"/>
      <c r="C21" s="11"/>
      <c r="D21" s="11"/>
      <c r="E21" s="11"/>
      <c r="J21" s="24"/>
    </row>
    <row r="22" spans="2:10" ht="15.75" thickBot="1">
      <c r="B22" s="18"/>
      <c r="C22" s="19">
        <f>SUM(C19:C21)</f>
        <v>66000</v>
      </c>
      <c r="D22" s="19">
        <f>SUMPRODUCT($C$19:$C$21,D19:D21)</f>
        <v>28164000</v>
      </c>
      <c r="E22" s="19">
        <f>SUMPRODUCT($C$19:$C$21,E19:E21)</f>
        <v>90000000</v>
      </c>
      <c r="J22" s="24"/>
    </row>
    <row r="23" spans="2:10" ht="15" thickTop="1"/>
    <row r="25" spans="2:10">
      <c r="B25" s="9"/>
    </row>
    <row r="26" spans="2:10" ht="15">
      <c r="B26" s="9"/>
      <c r="C26" s="4" t="s">
        <v>18</v>
      </c>
      <c r="D26" s="4" t="s">
        <v>17</v>
      </c>
      <c r="E26" s="4" t="s">
        <v>23</v>
      </c>
    </row>
    <row r="27" spans="2:10">
      <c r="B27" s="10" t="s">
        <v>5</v>
      </c>
      <c r="C27" s="11">
        <f>G14</f>
        <v>1654400</v>
      </c>
      <c r="D27" s="18">
        <v>2</v>
      </c>
      <c r="E27" s="18"/>
      <c r="F27" s="14"/>
    </row>
    <row r="28" spans="2:10">
      <c r="B28" s="10" t="s">
        <v>6</v>
      </c>
      <c r="C28" s="11">
        <f>H14</f>
        <v>852800</v>
      </c>
      <c r="D28" s="18">
        <v>9</v>
      </c>
      <c r="E28" s="18">
        <v>28</v>
      </c>
      <c r="F28" s="14">
        <f>E28*C28</f>
        <v>23878400</v>
      </c>
    </row>
    <row r="29" spans="2:10">
      <c r="B29" s="10" t="s">
        <v>9</v>
      </c>
      <c r="C29" s="11">
        <f>I14</f>
        <v>182400</v>
      </c>
      <c r="D29" s="18">
        <v>8</v>
      </c>
      <c r="E29" s="18">
        <v>20</v>
      </c>
      <c r="F29" s="14">
        <f>E29*C29</f>
        <v>3648000</v>
      </c>
    </row>
    <row r="30" spans="2:10">
      <c r="B30" s="18"/>
      <c r="C30" s="18"/>
      <c r="D30" s="18"/>
      <c r="E30" s="18"/>
      <c r="F30" s="18"/>
    </row>
    <row r="31" spans="2:10" ht="15" thickBot="1">
      <c r="B31" s="18"/>
      <c r="C31" s="19">
        <f>SUM(C27:C30)</f>
        <v>2689600</v>
      </c>
      <c r="D31" s="19">
        <f>SUMPRODUCT($C$27:$C$30,D$27:D$30)</f>
        <v>12443200</v>
      </c>
      <c r="E31" s="19">
        <f>SUMPRODUCT($C$27:$C$29,E27:E29)</f>
        <v>27526400</v>
      </c>
      <c r="F31" s="18"/>
    </row>
    <row r="32" spans="2:10" ht="15" thickTop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Walt</cp:lastModifiedBy>
  <dcterms:created xsi:type="dcterms:W3CDTF">2010-08-10T22:54:04Z</dcterms:created>
  <dcterms:modified xsi:type="dcterms:W3CDTF">2010-12-22T00:07:23Z</dcterms:modified>
</cp:coreProperties>
</file>